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anesh\"/>
    </mc:Choice>
  </mc:AlternateContent>
  <xr:revisionPtr revIDLastSave="0" documentId="8_{5DC08C50-571A-4F54-9458-343DBE751D8B}" xr6:coauthVersionLast="47" xr6:coauthVersionMax="47" xr10:uidLastSave="{00000000-0000-0000-0000-000000000000}"/>
  <bookViews>
    <workbookView xWindow="-120" yWindow="-120" windowWidth="20730" windowHeight="11040" xr2:uid="{B5003F8C-729B-4BD6-8488-2E16332F4E09}"/>
  </bookViews>
  <sheets>
    <sheet name="Port_Tax Saver" sheetId="1" r:id="rId1"/>
  </sheets>
  <externalReferences>
    <externalReference r:id="rId2"/>
  </externalReferences>
  <definedNames>
    <definedName name="_xlnm._FilterDatabase" localSheetId="0" hidden="1">'Port_Tax Saver'!$C$6:$H$72</definedName>
    <definedName name="IN">#REF!</definedName>
    <definedName name="_xlnm.Print_Area" localSheetId="0">'Port_Tax Saver'!$B$2:$G$100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4" i="1" l="1"/>
  <c r="F128" i="1" s="1"/>
  <c r="G128" i="1" s="1"/>
  <c r="G144" i="1"/>
  <c r="H143" i="1"/>
  <c r="G143" i="1"/>
  <c r="H142" i="1"/>
  <c r="G142" i="1"/>
  <c r="H141" i="1"/>
  <c r="G141" i="1"/>
  <c r="H140" i="1"/>
  <c r="G140" i="1"/>
  <c r="H139" i="1"/>
  <c r="G139" i="1"/>
  <c r="H138" i="1"/>
  <c r="F125" i="1" s="1"/>
  <c r="G125" i="1" s="1"/>
  <c r="G138" i="1"/>
  <c r="H137" i="1"/>
  <c r="G137" i="1"/>
  <c r="F134" i="1"/>
  <c r="F133" i="1"/>
  <c r="G133" i="1" s="1"/>
  <c r="F132" i="1"/>
  <c r="F131" i="1"/>
  <c r="G131" i="1" s="1"/>
  <c r="F130" i="1"/>
  <c r="F129" i="1"/>
  <c r="G129" i="1" s="1"/>
  <c r="F127" i="1"/>
  <c r="G127" i="1" s="1"/>
  <c r="F126" i="1"/>
  <c r="F124" i="1"/>
  <c r="F123" i="1"/>
  <c r="G123" i="1" s="1"/>
  <c r="F109" i="1"/>
  <c r="G107" i="1" s="1"/>
  <c r="F107" i="1"/>
  <c r="F97" i="1"/>
  <c r="G97" i="1" s="1"/>
  <c r="G84" i="1"/>
  <c r="G76" i="1"/>
  <c r="G68" i="1"/>
  <c r="G60" i="1"/>
  <c r="G52" i="1"/>
  <c r="G44" i="1"/>
  <c r="G36" i="1"/>
  <c r="G28" i="1"/>
  <c r="G20" i="1"/>
  <c r="G12" i="1"/>
  <c r="G130" i="1" l="1"/>
  <c r="G134" i="1"/>
  <c r="G21" i="1"/>
  <c r="G29" i="1"/>
  <c r="G37" i="1"/>
  <c r="G45" i="1"/>
  <c r="G53" i="1"/>
  <c r="G61" i="1"/>
  <c r="G69" i="1"/>
  <c r="G77" i="1"/>
  <c r="G85" i="1"/>
  <c r="G93" i="1"/>
  <c r="G14" i="1"/>
  <c r="G22" i="1"/>
  <c r="G30" i="1"/>
  <c r="G38" i="1"/>
  <c r="G46" i="1"/>
  <c r="G54" i="1"/>
  <c r="G62" i="1"/>
  <c r="G70" i="1"/>
  <c r="G78" i="1"/>
  <c r="G86" i="1"/>
  <c r="G7" i="1"/>
  <c r="G15" i="1"/>
  <c r="G23" i="1"/>
  <c r="G31" i="1"/>
  <c r="G39" i="1"/>
  <c r="G47" i="1"/>
  <c r="G55" i="1"/>
  <c r="G63" i="1"/>
  <c r="G71" i="1"/>
  <c r="G79" i="1"/>
  <c r="G87" i="1"/>
  <c r="G92" i="1"/>
  <c r="G126" i="1"/>
  <c r="G8" i="1"/>
  <c r="G24" i="1"/>
  <c r="G40" i="1"/>
  <c r="G56" i="1"/>
  <c r="G72" i="1"/>
  <c r="G88" i="1"/>
  <c r="G124" i="1"/>
  <c r="G9" i="1"/>
  <c r="G17" i="1"/>
  <c r="G25" i="1"/>
  <c r="G41" i="1"/>
  <c r="G49" i="1"/>
  <c r="G57" i="1"/>
  <c r="G65" i="1"/>
  <c r="G73" i="1"/>
  <c r="G81" i="1"/>
  <c r="G89" i="1"/>
  <c r="G105" i="1"/>
  <c r="G10" i="1"/>
  <c r="G18" i="1"/>
  <c r="G26" i="1"/>
  <c r="G34" i="1"/>
  <c r="G42" i="1"/>
  <c r="G50" i="1"/>
  <c r="G58" i="1"/>
  <c r="G66" i="1"/>
  <c r="G74" i="1"/>
  <c r="G82" i="1"/>
  <c r="G90" i="1"/>
  <c r="G13" i="1"/>
  <c r="G16" i="1"/>
  <c r="G32" i="1"/>
  <c r="G48" i="1"/>
  <c r="G64" i="1"/>
  <c r="G80" i="1"/>
  <c r="G101" i="1"/>
  <c r="G132" i="1"/>
  <c r="G33" i="1"/>
  <c r="G11" i="1"/>
  <c r="G19" i="1"/>
  <c r="G27" i="1"/>
  <c r="G35" i="1"/>
  <c r="G43" i="1"/>
  <c r="G51" i="1"/>
  <c r="G59" i="1"/>
  <c r="G67" i="1"/>
  <c r="G75" i="1"/>
  <c r="G83" i="1"/>
  <c r="G91" i="1"/>
</calcChain>
</file>

<file path=xl/sharedStrings.xml><?xml version="1.0" encoding="utf-8"?>
<sst xmlns="http://schemas.openxmlformats.org/spreadsheetml/2006/main" count="342" uniqueCount="289">
  <si>
    <t>NAME OF PENSION FUND</t>
  </si>
  <si>
    <t>ADITYA BIRLA SUN LIFE PENSION FUND MANAGEMENT LIMITED</t>
  </si>
  <si>
    <t>TAX SAVER2</t>
  </si>
  <si>
    <t>SCHEME NAME</t>
  </si>
  <si>
    <t>Scheme Tax Saver Tier II</t>
  </si>
  <si>
    <t>MONTH</t>
  </si>
  <si>
    <t>28-02-2025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</si>
  <si>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</si>
  <si>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</si>
  <si>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</si>
  <si>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</si>
  <si>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</si>
  <si>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</si>
  <si>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</si>
  <si>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IN000929C058</t>
  </si>
  <si>
    <t>Gsec Strip 12-09-2029</t>
  </si>
  <si>
    <t>CSG</t>
  </si>
  <si>
    <t>IN0020200401</t>
  </si>
  <si>
    <t>6.76 GS 22.02.2061</t>
  </si>
  <si>
    <t>IN0020220011</t>
  </si>
  <si>
    <t>7.10 GS 18.04.2029</t>
  </si>
  <si>
    <t>IN0020230044</t>
  </si>
  <si>
    <t>7.25 GS 12.06.2063</t>
  </si>
  <si>
    <t>IN0020230127</t>
  </si>
  <si>
    <t>7.46 GS 06.11.2073</t>
  </si>
  <si>
    <t>IN0020240035</t>
  </si>
  <si>
    <t>7.34 GS 22.04.2064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</si>
  <si>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</si>
  <si>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</si>
  <si>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</si>
  <si>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</si>
  <si>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</si>
  <si>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</si>
  <si>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</si>
  <si>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</si>
  <si>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</si>
  <si>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</si>
  <si>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</si>
  <si>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</si>
  <si>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</si>
  <si>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</si>
  <si>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</si>
  <si>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</si>
  <si>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</si>
  <si>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</si>
  <si>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</si>
  <si>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</si>
  <si>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</si>
  <si>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</si>
  <si>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</si>
  <si>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</si>
  <si>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</si>
  <si>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</si>
  <si>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</si>
  <si>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</si>
  <si>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</si>
  <si>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</si>
  <si>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</si>
  <si>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</si>
  <si>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</si>
  <si>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</si>
  <si>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</si>
  <si>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</si>
  <si>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</si>
  <si>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</si>
  <si>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</si>
  <si>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</si>
  <si>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</si>
  <si>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</si>
  <si>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</si>
  <si>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</si>
  <si>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</si>
  <si>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</si>
  <si>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</si>
  <si>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</si>
  <si>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</si>
  <si>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</si>
  <si>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</si>
  <si>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</si>
  <si>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</si>
  <si>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</si>
  <si>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</si>
  <si>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</si>
  <si>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</si>
  <si>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</si>
  <si>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</si>
  <si>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</si>
  <si>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</si>
  <si>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</si>
  <si>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</si>
  <si>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</si>
  <si>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</si>
  <si>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</si>
  <si>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</si>
  <si>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</si>
  <si>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</si>
  <si>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</si>
  <si>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</si>
  <si>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</si>
  <si>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</si>
  <si>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</si>
  <si>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</si>
  <si>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</si>
  <si>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</si>
  <si>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</si>
  <si>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</si>
  <si>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</si>
  <si>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</si>
  <si>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</si>
  <si>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</si>
  <si>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</si>
  <si>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</si>
  <si>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</si>
  <si>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</si>
  <si>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</si>
  <si>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</si>
  <si>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</si>
  <si>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</si>
  <si>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</si>
  <si>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</si>
  <si>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</si>
  <si>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</si>
  <si>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</si>
  <si>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</si>
  <si>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</si>
  <si>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</si>
  <si>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</si>
  <si>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</si>
  <si>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</si>
  <si>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</si>
  <si>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</si>
  <si>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</si>
  <si>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</si>
  <si>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</si>
  <si>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</si>
  <si>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</si>
  <si>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</si>
  <si>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INE226A01021</t>
  </si>
  <si>
    <t>VOLTAS LTD</t>
  </si>
  <si>
    <t>Manufacture of air-conditioning machines, including motor vehicles airconditioners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</si>
  <si>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</si>
  <si>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</si>
  <si>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</si>
  <si>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</si>
  <si>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</si>
  <si>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</si>
  <si>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</si>
  <si>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</si>
  <si>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</si>
  <si>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</si>
  <si>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</si>
  <si>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</si>
  <si>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</si>
  <si>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</si>
  <si>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</si>
  <si>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</si>
  <si>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</si>
  <si>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</si>
  <si>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</si>
  <si>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</si>
  <si>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</si>
  <si>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</si>
  <si>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</si>
  <si>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</si>
  <si>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</si>
  <si>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</si>
  <si>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INE377Y01014</t>
  </si>
  <si>
    <t>Bajaj Housing Finance Ltd</t>
  </si>
  <si>
    <t>INE397D01024</t>
  </si>
  <si>
    <t>BHARTI AIRTEL LTD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</si>
  <si>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</si>
  <si>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</si>
  <si>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</si>
  <si>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</si>
  <si>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</si>
  <si>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</si>
  <si>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</si>
  <si>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</si>
  <si>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</si>
  <si>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</si>
  <si>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</si>
  <si>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</si>
  <si>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</si>
  <si>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</si>
  <si>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</si>
  <si>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</si>
  <si>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</si>
  <si>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</si>
  <si>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</si>
  <si>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</si>
  <si>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</si>
  <si>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</si>
  <si>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</si>
  <si>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</si>
  <si>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</si>
  <si>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</si>
  <si>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</si>
  <si>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</si>
  <si>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</si>
  <si>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</si>
  <si>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02A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</si>
  <si>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</si>
  <si>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</si>
  <si>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</si>
  <si>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</si>
  <si>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</si>
  <si>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</si>
  <si>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</si>
  <si>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</si>
  <si>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</si>
  <si>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NCA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</si>
  <si>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</si>
  <si>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</si>
  <si>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</si>
  <si>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</si>
  <si>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</si>
  <si>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</si>
  <si>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</si>
  <si>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</si>
  <si>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</si>
  <si>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</si>
  <si>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</si>
  <si>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</si>
  <si>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</si>
  <si>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</si>
  <si>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</si>
  <si>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</si>
  <si>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</si>
  <si>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</si>
  <si>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</si>
  <si>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</si>
  <si>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</si>
  <si>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</si>
  <si>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</si>
  <si>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</si>
  <si>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</si>
  <si>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</si>
  <si>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</si>
  <si>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Infrastructure</t>
  </si>
  <si>
    <t>INE880J01026</t>
  </si>
  <si>
    <t>JSW INFRASTRUCTURE LIMITED</t>
  </si>
  <si>
    <t>Cargo handling incidental to water transport</t>
  </si>
  <si>
    <t>INE918I01026</t>
  </si>
  <si>
    <t>BAJAJ FINSERV LTD</t>
  </si>
  <si>
    <t>Activities of holding companies</t>
  </si>
  <si>
    <t>SDL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</si>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</sst>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164" fontId="0" fillId="0" borderId="0" xfId="2" applyFont="1"/>
    <xf numFmtId="0" fontId="5" fillId="2" borderId="1" xfId="1" applyFont="1" applyFill="1" applyBorder="1"/>
    <xf numFmtId="0" fontId="5" fillId="2" borderId="2" xfId="1" applyFont="1" applyFill="1" applyBorder="1"/>
    <xf numFmtId="164" fontId="5" fillId="2" borderId="2" xfId="2" applyFont="1" applyFill="1" applyBorder="1"/>
    <xf numFmtId="0" fontId="5" fillId="2" borderId="3" xfId="1" applyFont="1" applyFill="1" applyBorder="1"/>
    <xf numFmtId="0" fontId="2" fillId="0" borderId="0" xfId="1" applyAlignment="1">
      <alignment vertical="top"/>
    </xf>
    <xf numFmtId="0" fontId="0" fillId="0" borderId="0" xfId="0" applyAlignment="1">
      <alignment horizontal="left" vertical="top"/>
    </xf>
    <xf numFmtId="0" fontId="2" fillId="0" borderId="4" xfId="1" applyBorder="1"/>
    <xf numFmtId="165" fontId="0" fillId="0" borderId="4" xfId="2" applyNumberFormat="1" applyFont="1" applyBorder="1"/>
    <xf numFmtId="10" fontId="0" fillId="0" borderId="4" xfId="3" applyNumberFormat="1" applyFont="1" applyFill="1" applyBorder="1"/>
    <xf numFmtId="164" fontId="0" fillId="0" borderId="5" xfId="2" quotePrefix="1" applyFont="1" applyFill="1" applyBorder="1"/>
    <xf numFmtId="0" fontId="7" fillId="3" borderId="6" xfId="0" applyFont="1" applyFill="1" applyBorder="1"/>
    <xf numFmtId="0" fontId="4" fillId="0" borderId="4" xfId="1" applyFont="1" applyBorder="1"/>
    <xf numFmtId="0" fontId="7" fillId="3" borderId="7" xfId="0" applyFont="1" applyFill="1" applyBorder="1"/>
    <xf numFmtId="0" fontId="1" fillId="0" borderId="4" xfId="1" applyFont="1" applyBorder="1"/>
    <xf numFmtId="0" fontId="2" fillId="0" borderId="4" xfId="1" applyBorder="1" applyAlignment="1">
      <alignment vertical="top"/>
    </xf>
    <xf numFmtId="164" fontId="0" fillId="0" borderId="4" xfId="2" applyFont="1" applyBorder="1" applyAlignment="1">
      <alignment horizontal="right" vertical="top"/>
    </xf>
    <xf numFmtId="4" fontId="0" fillId="0" borderId="4" xfId="1" applyNumberFormat="1" applyFont="1" applyBorder="1" applyAlignment="1">
      <alignment horizontal="right" vertical="top"/>
    </xf>
    <xf numFmtId="10" fontId="0" fillId="0" borderId="4" xfId="3" applyNumberFormat="1" applyFont="1" applyBorder="1"/>
    <xf numFmtId="0" fontId="2" fillId="0" borderId="4" xfId="1" quotePrefix="1" applyBorder="1"/>
    <xf numFmtId="0" fontId="3" fillId="2" borderId="4" xfId="1" applyFont="1" applyFill="1" applyBorder="1"/>
    <xf numFmtId="0" fontId="6" fillId="0" borderId="4" xfId="1" applyFont="1" applyBorder="1"/>
    <xf numFmtId="164" fontId="0" fillId="0" borderId="4" xfId="2" applyFont="1" applyBorder="1"/>
    <xf numFmtId="165" fontId="0" fillId="0" borderId="4" xfId="2" applyNumberFormat="1" applyFont="1" applyBorder="1" applyAlignment="1">
      <alignment horizontal="right" vertical="top"/>
    </xf>
    <xf numFmtId="165" fontId="8" fillId="0" borderId="4" xfId="2" applyNumberFormat="1" applyFont="1" applyFill="1" applyBorder="1" applyAlignment="1">
      <alignment vertical="center" wrapText="1"/>
    </xf>
    <xf numFmtId="9" fontId="0" fillId="0" borderId="4" xfId="3" applyFont="1" applyBorder="1"/>
    <xf numFmtId="0" fontId="3" fillId="0" borderId="4" xfId="1" applyFont="1" applyBorder="1"/>
    <xf numFmtId="0" fontId="5" fillId="0" borderId="4" xfId="1" applyFont="1" applyBorder="1" applyAlignment="1">
      <alignment vertical="top"/>
    </xf>
    <xf numFmtId="0" fontId="5" fillId="0" borderId="4" xfId="1" applyFont="1" applyBorder="1"/>
    <xf numFmtId="164" fontId="5" fillId="0" borderId="4" xfId="2" applyFont="1" applyBorder="1"/>
    <xf numFmtId="10" fontId="5" fillId="0" borderId="4" xfId="3" applyNumberFormat="1" applyFont="1" applyBorder="1"/>
    <xf numFmtId="165" fontId="2" fillId="0" borderId="0" xfId="1" applyNumberFormat="1"/>
    <xf numFmtId="164" fontId="0" fillId="0" borderId="4" xfId="0" applyNumberFormat="1" applyBorder="1"/>
    <xf numFmtId="166" fontId="2" fillId="0" borderId="4" xfId="1" applyNumberFormat="1" applyBorder="1" applyAlignment="1">
      <alignment horizontal="right" vertical="top"/>
    </xf>
    <xf numFmtId="164" fontId="0" fillId="0" borderId="4" xfId="2" applyFont="1" applyFill="1" applyBorder="1"/>
    <xf numFmtId="164" fontId="0" fillId="4" borderId="4" xfId="2" applyFont="1" applyFill="1" applyBorder="1" applyAlignment="1">
      <alignment horizontal="right"/>
    </xf>
    <xf numFmtId="10" fontId="0" fillId="0" borderId="0" xfId="3" applyNumberFormat="1" applyFont="1"/>
    <xf numFmtId="10" fontId="0" fillId="4" borderId="0" xfId="3" applyNumberFormat="1" applyFont="1" applyFill="1" applyBorder="1"/>
    <xf numFmtId="165" fontId="0" fillId="0" borderId="4" xfId="2" applyNumberFormat="1" applyFont="1" applyBorder="1" applyAlignment="1">
      <alignment vertical="top"/>
    </xf>
    <xf numFmtId="10" fontId="0" fillId="0" borderId="1" xfId="3" applyNumberFormat="1" applyFont="1" applyBorder="1" applyAlignment="1">
      <alignment vertical="center"/>
    </xf>
    <xf numFmtId="0" fontId="6" fillId="4" borderId="0" xfId="1" applyFont="1" applyFill="1"/>
  </cellXfs>
  <cellStyles count="4">
    <cellStyle name="Comma 2" xfId="2" xr:uid="{34DF23DF-0974-4A41-9C87-4C82EDED0402}"/>
    <cellStyle name="Normal" xfId="0" builtinId="0"/>
    <cellStyle name="Normal 2" xfId="1" xr:uid="{54CDEF4F-55D4-45FC-8A15-1F5DC8596A97}"/>
    <cellStyle name="Percent 2" xfId="3" xr:uid="{CAA15E40-8FEB-49EC-A694-4C2832B3E689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Relationship Id="rId1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8B59C7-D3AB-4E6C-8A78-90480863BEFF}" name="Table13456768" displayName="Table13456768" ref="B6:H96" totalsRowShown="0" headerRowDxfId="11" dataDxfId="10" headerRowBorderDxfId="8" tableBorderDxfId="9" totalsRowBorderDxfId="7">
  <sortState xmlns:xlrd2="http://schemas.microsoft.com/office/spreadsheetml/2017/richdata2" ref="B7:H58">
    <sortCondition descending="1" ref="F6:F72"/>
  </sortState>
  <tableColumns count="7">
    <tableColumn id="1" xr3:uid="{C3AD461F-98FD-41F8-9EE0-7524E1BA9C95}" name="ISIN No." dataDxfId="6"/>
    <tableColumn id="2" xr3:uid="{5C8B9C05-F1FA-406B-8288-8400BA1246B0}" name="Name of the Instrument" dataDxfId="5"/>
    <tableColumn id="3" xr3:uid="{E1B00DDF-ABC8-4E7D-8F1F-64CCC06FCDA5}" name="Industry " dataDxfId="4"/>
    <tableColumn id="4" xr3:uid="{7F1F97C1-5CA1-4A70-B9B4-660E140C07A4}" name="Quantity" dataDxfId="3"/>
    <tableColumn id="5" xr3:uid="{68FD0DF9-E58E-4D0C-BABA-D69386A7C0A9}" name="Market Value" dataDxfId="2"/>
    <tableColumn id="6" xr3:uid="{67098E77-DA22-4C4F-B183-2166E2253C22}" name="% of Portfolio" dataDxfId="1" dataCellStyle="Percent">
      <calculatedColumnFormula>+F7/$F$109</calculatedColumnFormula>
    </tableColumn>
    <tableColumn id="7" xr3:uid="{19065A47-3779-4546-87D0-F7FB3FE2CCFC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FF6F-6833-4547-B639-B81B61C1F6FF}">
  <sheetPr>
    <tabColor rgb="FF7030A0"/>
  </sheetPr>
  <dimension ref="A2:R145"/>
  <sheetViews>
    <sheetView showGridLines="0" tabSelected="1" zoomScaleNormal="100" zoomScaleSheetLayoutView="89" workbookViewId="0">
      <selection activeCell="D20" sqref="D20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60.7109375" style="1" customWidth="1"/>
    <col min="4" max="4" width="34.140625" style="1" customWidth="1"/>
    <col min="5" max="5" width="19.42578125" style="4" customWidth="1"/>
    <col min="6" max="6" width="29.5703125" style="1" customWidth="1"/>
    <col min="7" max="7" width="20.5703125" style="1" customWidth="1"/>
    <col min="8" max="8" width="20.7109375" style="1" bestFit="1" customWidth="1"/>
    <col min="9" max="9" width="12" style="1" bestFit="1" customWidth="1"/>
    <col min="10" max="11" width="9.140625" style="44"/>
    <col min="12" max="12" width="16.140625" style="44" bestFit="1" customWidth="1"/>
    <col min="13" max="13" width="14" style="44" bestFit="1" customWidth="1"/>
    <col min="14" max="14" width="9.140625" style="44"/>
    <col min="15" max="15" width="10" style="44" bestFit="1" customWidth="1"/>
    <col min="16" max="18" width="9.140625" style="44"/>
    <col min="19" max="16384" width="9.140625" style="1"/>
  </cols>
  <sheetData>
    <row r="2" spans="1:8" x14ac:dyDescent="0.25">
      <c r="B2" s="2" t="s">
        <v>0</v>
      </c>
      <c r="D2" s="3" t="s">
        <v>1</v>
      </c>
    </row>
    <row r="3" spans="1:8" x14ac:dyDescent="0.25">
      <c r="A3" s="1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5" t="s">
        <v>7</v>
      </c>
      <c r="C6" s="6" t="s">
        <v>8</v>
      </c>
      <c r="D6" s="6" t="s">
        <v>9</v>
      </c>
      <c r="E6" s="7" t="s">
        <v>10</v>
      </c>
      <c r="F6" s="6" t="s">
        <v>11</v>
      </c>
      <c r="G6" s="6" t="s">
        <v>12</v>
      </c>
      <c r="H6" s="8" t="s">
        <v>13</v>
      </c>
    </row>
    <row r="7" spans="1:8" x14ac:dyDescent="0.25">
      <c r="A7" s="9"/>
      <c r="B7" s="10" t="s">
        <v>14</v>
      </c>
      <c r="C7" s="11" t="s">
        <v>15</v>
      </c>
      <c r="D7" s="11" t="s">
        <v>16</v>
      </c>
      <c r="E7" s="12">
        <v>10000</v>
      </c>
      <c r="F7" s="12">
        <v>743276</v>
      </c>
      <c r="G7" s="13">
        <f t="shared" ref="G7:G70" si="0">+F7/$F$109</f>
        <v>7.4262772387107406E-2</v>
      </c>
      <c r="H7" s="14"/>
    </row>
    <row r="8" spans="1:8" x14ac:dyDescent="0.25">
      <c r="A8" s="9"/>
      <c r="B8" s="10" t="s">
        <v>17</v>
      </c>
      <c r="C8" s="11" t="s">
        <v>18</v>
      </c>
      <c r="D8" s="11" t="s">
        <v>16</v>
      </c>
      <c r="E8" s="12">
        <v>12700</v>
      </c>
      <c r="F8" s="12">
        <v>1204687.71</v>
      </c>
      <c r="G8" s="13">
        <f t="shared" si="0"/>
        <v>0.12036369962877269</v>
      </c>
      <c r="H8" s="14"/>
    </row>
    <row r="9" spans="1:8" x14ac:dyDescent="0.25">
      <c r="A9" s="9"/>
      <c r="B9" s="10" t="s">
        <v>19</v>
      </c>
      <c r="C9" s="11" t="s">
        <v>20</v>
      </c>
      <c r="D9" s="11" t="s">
        <v>16</v>
      </c>
      <c r="E9" s="12">
        <v>20000</v>
      </c>
      <c r="F9" s="12">
        <v>2033336</v>
      </c>
      <c r="G9" s="13">
        <f t="shared" si="0"/>
        <v>0.20315625495039719</v>
      </c>
      <c r="H9" s="14"/>
    </row>
    <row r="10" spans="1:8" x14ac:dyDescent="0.25">
      <c r="A10" s="9"/>
      <c r="B10" s="10" t="s">
        <v>21</v>
      </c>
      <c r="C10" s="11" t="s">
        <v>22</v>
      </c>
      <c r="D10" s="11" t="s">
        <v>16</v>
      </c>
      <c r="E10" s="12">
        <v>20000</v>
      </c>
      <c r="F10" s="12">
        <v>2025808</v>
      </c>
      <c r="G10" s="13">
        <f t="shared" si="0"/>
        <v>0.20240411153324106</v>
      </c>
      <c r="H10" s="14"/>
    </row>
    <row r="11" spans="1:8" x14ac:dyDescent="0.25">
      <c r="A11" s="9"/>
      <c r="B11" s="10" t="s">
        <v>23</v>
      </c>
      <c r="C11" s="11" t="s">
        <v>24</v>
      </c>
      <c r="D11" s="11" t="s">
        <v>16</v>
      </c>
      <c r="E11" s="12">
        <v>9000</v>
      </c>
      <c r="F11" s="12">
        <v>936270.9</v>
      </c>
      <c r="G11" s="13">
        <f t="shared" si="0"/>
        <v>9.3545429610766659E-2</v>
      </c>
      <c r="H11" s="14"/>
    </row>
    <row r="12" spans="1:8" x14ac:dyDescent="0.25">
      <c r="A12" s="9"/>
      <c r="B12" s="10" t="s">
        <v>25</v>
      </c>
      <c r="C12" s="11" t="s">
        <v>26</v>
      </c>
      <c r="D12" s="11" t="s">
        <v>16</v>
      </c>
      <c r="E12" s="12">
        <v>4000</v>
      </c>
      <c r="F12" s="12">
        <v>409791.2</v>
      </c>
      <c r="G12" s="13">
        <f t="shared" si="0"/>
        <v>4.0943378518665488E-2</v>
      </c>
      <c r="H12" s="14"/>
    </row>
    <row r="13" spans="1:8" x14ac:dyDescent="0.25">
      <c r="A13" s="9"/>
      <c r="B13" s="10" t="s">
        <v>27</v>
      </c>
      <c r="C13" s="11" t="s">
        <v>28</v>
      </c>
      <c r="D13" s="11" t="s">
        <v>29</v>
      </c>
      <c r="E13" s="12">
        <v>1</v>
      </c>
      <c r="F13" s="12">
        <v>1115.8</v>
      </c>
      <c r="G13" s="13">
        <f t="shared" si="0"/>
        <v>1.1148268130483755E-4</v>
      </c>
      <c r="H13" s="14"/>
    </row>
    <row r="14" spans="1:8" x14ac:dyDescent="0.25">
      <c r="A14" s="9"/>
      <c r="B14" s="10" t="s">
        <v>30</v>
      </c>
      <c r="C14" s="11" t="s">
        <v>31</v>
      </c>
      <c r="D14" s="11" t="s">
        <v>32</v>
      </c>
      <c r="E14" s="12">
        <v>97</v>
      </c>
      <c r="F14" s="12">
        <v>116409.7</v>
      </c>
      <c r="G14" s="13">
        <f t="shared" si="0"/>
        <v>1.163081689002666E-2</v>
      </c>
      <c r="H14" s="14"/>
    </row>
    <row r="15" spans="1:8" x14ac:dyDescent="0.25">
      <c r="A15" s="9"/>
      <c r="B15" s="10" t="s">
        <v>33</v>
      </c>
      <c r="C15" s="11" t="s">
        <v>34</v>
      </c>
      <c r="D15" s="11" t="s">
        <v>35</v>
      </c>
      <c r="E15" s="12">
        <v>1</v>
      </c>
      <c r="F15" s="12">
        <v>4623.5</v>
      </c>
      <c r="G15" s="13">
        <f t="shared" si="0"/>
        <v>4.6194674405172651E-4</v>
      </c>
      <c r="H15" s="14"/>
    </row>
    <row r="16" spans="1:8" x14ac:dyDescent="0.25">
      <c r="A16" s="9"/>
      <c r="B16" s="10" t="s">
        <v>36</v>
      </c>
      <c r="C16" s="11" t="s">
        <v>37</v>
      </c>
      <c r="D16" s="11" t="s">
        <v>38</v>
      </c>
      <c r="E16" s="12">
        <v>49</v>
      </c>
      <c r="F16" s="12">
        <v>82697.3</v>
      </c>
      <c r="G16" s="13">
        <f t="shared" si="0"/>
        <v>8.2625172438345069E-3</v>
      </c>
      <c r="H16" s="14"/>
    </row>
    <row r="17" spans="1:8" x14ac:dyDescent="0.25">
      <c r="A17" s="9"/>
      <c r="B17" s="10" t="s">
        <v>39</v>
      </c>
      <c r="C17" s="11" t="s">
        <v>40</v>
      </c>
      <c r="D17" s="11" t="s">
        <v>41</v>
      </c>
      <c r="E17" s="12">
        <v>3</v>
      </c>
      <c r="F17" s="12">
        <v>13599.6</v>
      </c>
      <c r="G17" s="13">
        <f t="shared" si="0"/>
        <v>1.3587738597179322E-3</v>
      </c>
      <c r="H17" s="14"/>
    </row>
    <row r="18" spans="1:8" x14ac:dyDescent="0.25">
      <c r="A18" s="9"/>
      <c r="B18" s="10" t="s">
        <v>42</v>
      </c>
      <c r="C18" s="11" t="s">
        <v>43</v>
      </c>
      <c r="D18" s="11" t="s">
        <v>44</v>
      </c>
      <c r="E18" s="12">
        <v>14</v>
      </c>
      <c r="F18" s="12">
        <v>6906.2</v>
      </c>
      <c r="G18" s="13">
        <f t="shared" si="0"/>
        <v>6.900176497826395E-4</v>
      </c>
      <c r="H18" s="14"/>
    </row>
    <row r="19" spans="1:8" x14ac:dyDescent="0.25">
      <c r="A19" s="9"/>
      <c r="B19" s="10" t="s">
        <v>45</v>
      </c>
      <c r="C19" s="11" t="s">
        <v>46</v>
      </c>
      <c r="D19" s="11" t="s">
        <v>47</v>
      </c>
      <c r="E19" s="12">
        <v>19</v>
      </c>
      <c r="F19" s="12">
        <v>60113.15</v>
      </c>
      <c r="G19" s="13">
        <f t="shared" si="0"/>
        <v>6.0060720054489116E-3</v>
      </c>
      <c r="H19" s="14"/>
    </row>
    <row r="20" spans="1:8" x14ac:dyDescent="0.25">
      <c r="A20" s="9"/>
      <c r="B20" s="10" t="s">
        <v>48</v>
      </c>
      <c r="C20" s="11" t="s">
        <v>49</v>
      </c>
      <c r="D20" s="11" t="s">
        <v>50</v>
      </c>
      <c r="E20" s="12">
        <v>58</v>
      </c>
      <c r="F20" s="12">
        <v>20897.400000000001</v>
      </c>
      <c r="G20" s="13">
        <f t="shared" si="0"/>
        <v>2.087917354633189E-3</v>
      </c>
      <c r="H20" s="14"/>
    </row>
    <row r="21" spans="1:8" x14ac:dyDescent="0.25">
      <c r="A21" s="9"/>
      <c r="B21" s="10" t="s">
        <v>51</v>
      </c>
      <c r="C21" s="11" t="s">
        <v>52</v>
      </c>
      <c r="D21" s="11" t="s">
        <v>53</v>
      </c>
      <c r="E21" s="12">
        <v>81</v>
      </c>
      <c r="F21" s="12">
        <v>15962.67</v>
      </c>
      <c r="G21" s="13">
        <f t="shared" si="0"/>
        <v>1.5948747556769056E-3</v>
      </c>
      <c r="H21" s="14"/>
    </row>
    <row r="22" spans="1:8" x14ac:dyDescent="0.25">
      <c r="A22" s="9"/>
      <c r="B22" s="10" t="s">
        <v>54</v>
      </c>
      <c r="C22" s="11" t="s">
        <v>55</v>
      </c>
      <c r="D22" s="11" t="s">
        <v>32</v>
      </c>
      <c r="E22" s="12">
        <v>62</v>
      </c>
      <c r="F22" s="12">
        <v>14712.6</v>
      </c>
      <c r="G22" s="13">
        <f t="shared" si="0"/>
        <v>1.4699767852353047E-3</v>
      </c>
      <c r="H22" s="14"/>
    </row>
    <row r="23" spans="1:8" x14ac:dyDescent="0.25">
      <c r="A23" s="9"/>
      <c r="B23" s="10" t="s">
        <v>56</v>
      </c>
      <c r="C23" s="11" t="s">
        <v>57</v>
      </c>
      <c r="D23" s="11" t="s">
        <v>58</v>
      </c>
      <c r="E23" s="12">
        <v>16</v>
      </c>
      <c r="F23" s="12">
        <v>35044</v>
      </c>
      <c r="G23" s="13">
        <f t="shared" si="0"/>
        <v>3.501343505688051E-3</v>
      </c>
      <c r="H23" s="14"/>
    </row>
    <row r="24" spans="1:8" x14ac:dyDescent="0.25">
      <c r="A24" s="9"/>
      <c r="B24" s="10" t="s">
        <v>59</v>
      </c>
      <c r="C24" s="11" t="s">
        <v>60</v>
      </c>
      <c r="D24" s="11" t="s">
        <v>61</v>
      </c>
      <c r="E24" s="12">
        <v>40</v>
      </c>
      <c r="F24" s="12">
        <v>25374</v>
      </c>
      <c r="G24" s="13">
        <f t="shared" si="0"/>
        <v>2.5351869111211222E-3</v>
      </c>
      <c r="H24" s="14"/>
    </row>
    <row r="25" spans="1:8" x14ac:dyDescent="0.25">
      <c r="A25" s="9"/>
      <c r="B25" s="10" t="s">
        <v>62</v>
      </c>
      <c r="C25" s="11" t="s">
        <v>63</v>
      </c>
      <c r="D25" s="11" t="s">
        <v>53</v>
      </c>
      <c r="E25" s="12">
        <v>86</v>
      </c>
      <c r="F25" s="12">
        <v>148986.4</v>
      </c>
      <c r="G25" s="13">
        <f t="shared" si="0"/>
        <v>1.4885645590567351E-2</v>
      </c>
      <c r="H25" s="14"/>
    </row>
    <row r="26" spans="1:8" x14ac:dyDescent="0.25">
      <c r="A26" s="9"/>
      <c r="B26" s="10" t="s">
        <v>64</v>
      </c>
      <c r="C26" s="11" t="s">
        <v>65</v>
      </c>
      <c r="D26" s="11" t="s">
        <v>66</v>
      </c>
      <c r="E26" s="12">
        <v>15</v>
      </c>
      <c r="F26" s="12">
        <v>23898.75</v>
      </c>
      <c r="G26" s="13">
        <f t="shared" si="0"/>
        <v>2.3877905806004539E-3</v>
      </c>
      <c r="H26" s="14"/>
    </row>
    <row r="27" spans="1:8" x14ac:dyDescent="0.25">
      <c r="A27" s="9"/>
      <c r="B27" s="10" t="s">
        <v>67</v>
      </c>
      <c r="C27" s="11" t="s">
        <v>68</v>
      </c>
      <c r="D27" s="11" t="s">
        <v>66</v>
      </c>
      <c r="E27" s="12">
        <v>15</v>
      </c>
      <c r="F27" s="12">
        <v>21112.5</v>
      </c>
      <c r="G27" s="13">
        <f t="shared" si="0"/>
        <v>2.1094085938773823E-3</v>
      </c>
      <c r="H27" s="14"/>
    </row>
    <row r="28" spans="1:8" x14ac:dyDescent="0.25">
      <c r="A28" s="9"/>
      <c r="B28" s="10" t="s">
        <v>69</v>
      </c>
      <c r="C28" s="11" t="s">
        <v>70</v>
      </c>
      <c r="D28" s="11" t="s">
        <v>53</v>
      </c>
      <c r="E28" s="12">
        <v>94</v>
      </c>
      <c r="F28" s="12">
        <v>64747.199999999997</v>
      </c>
      <c r="G28" s="13">
        <f t="shared" si="0"/>
        <v>6.4690728293426937E-3</v>
      </c>
      <c r="H28" s="14"/>
    </row>
    <row r="29" spans="1:8" x14ac:dyDescent="0.25">
      <c r="A29" s="9"/>
      <c r="B29" s="10" t="s">
        <v>71</v>
      </c>
      <c r="C29" s="11" t="s">
        <v>72</v>
      </c>
      <c r="D29" s="11" t="s">
        <v>73</v>
      </c>
      <c r="E29" s="12">
        <v>2</v>
      </c>
      <c r="F29" s="12">
        <v>9547.2000000000007</v>
      </c>
      <c r="G29" s="13">
        <f t="shared" si="0"/>
        <v>9.5388730503096007E-4</v>
      </c>
      <c r="H29" s="14"/>
    </row>
    <row r="30" spans="1:8" x14ac:dyDescent="0.25">
      <c r="A30" s="9"/>
      <c r="B30" s="10" t="s">
        <v>74</v>
      </c>
      <c r="C30" s="11" t="s">
        <v>75</v>
      </c>
      <c r="D30" s="11" t="s">
        <v>76</v>
      </c>
      <c r="E30" s="12">
        <v>3</v>
      </c>
      <c r="F30" s="12">
        <v>9264.6</v>
      </c>
      <c r="G30" s="13">
        <f t="shared" si="0"/>
        <v>9.2565195305323365E-4</v>
      </c>
      <c r="H30" s="14"/>
    </row>
    <row r="31" spans="1:8" x14ac:dyDescent="0.25">
      <c r="A31" s="9"/>
      <c r="B31" s="10" t="s">
        <v>77</v>
      </c>
      <c r="C31" s="11" t="s">
        <v>78</v>
      </c>
      <c r="D31" s="11" t="s">
        <v>38</v>
      </c>
      <c r="E31" s="12">
        <v>6</v>
      </c>
      <c r="F31" s="12">
        <v>1665.9</v>
      </c>
      <c r="G31" s="13">
        <f t="shared" si="0"/>
        <v>1.664447022636036E-4</v>
      </c>
      <c r="H31" s="14"/>
    </row>
    <row r="32" spans="1:8" x14ac:dyDescent="0.25">
      <c r="A32" s="9"/>
      <c r="B32" s="10" t="s">
        <v>79</v>
      </c>
      <c r="C32" s="11" t="s">
        <v>80</v>
      </c>
      <c r="D32" s="11" t="s">
        <v>81</v>
      </c>
      <c r="E32" s="12">
        <v>86</v>
      </c>
      <c r="F32" s="12">
        <v>11799.2</v>
      </c>
      <c r="G32" s="13">
        <f t="shared" si="0"/>
        <v>1.1788908883778807E-3</v>
      </c>
      <c r="H32" s="14"/>
    </row>
    <row r="33" spans="1:8" x14ac:dyDescent="0.25">
      <c r="A33" s="9"/>
      <c r="B33" s="10" t="s">
        <v>82</v>
      </c>
      <c r="C33" s="11" t="s">
        <v>83</v>
      </c>
      <c r="D33" s="11" t="s">
        <v>66</v>
      </c>
      <c r="E33" s="12">
        <v>9</v>
      </c>
      <c r="F33" s="12">
        <v>10048.5</v>
      </c>
      <c r="G33" s="13">
        <f t="shared" si="0"/>
        <v>1.0039735822653345E-3</v>
      </c>
      <c r="H33" s="14"/>
    </row>
    <row r="34" spans="1:8" x14ac:dyDescent="0.25">
      <c r="A34" s="9"/>
      <c r="B34" s="10" t="s">
        <v>84</v>
      </c>
      <c r="C34" s="11" t="s">
        <v>85</v>
      </c>
      <c r="D34" s="11" t="s">
        <v>53</v>
      </c>
      <c r="E34" s="12">
        <v>119</v>
      </c>
      <c r="F34" s="12">
        <v>143287.9</v>
      </c>
      <c r="G34" s="13">
        <f t="shared" si="0"/>
        <v>1.4316292606685278E-2</v>
      </c>
      <c r="H34" s="14"/>
    </row>
    <row r="35" spans="1:8" x14ac:dyDescent="0.25">
      <c r="A35" s="9"/>
      <c r="B35" s="10" t="s">
        <v>86</v>
      </c>
      <c r="C35" s="11" t="s">
        <v>87</v>
      </c>
      <c r="D35" s="11" t="s">
        <v>88</v>
      </c>
      <c r="E35" s="12">
        <v>9</v>
      </c>
      <c r="F35" s="12">
        <v>13360.5</v>
      </c>
      <c r="G35" s="13">
        <f t="shared" si="0"/>
        <v>1.3348847137240386E-3</v>
      </c>
      <c r="H35" s="14"/>
    </row>
    <row r="36" spans="1:8" x14ac:dyDescent="0.25">
      <c r="A36" s="9"/>
      <c r="B36" s="10" t="s">
        <v>89</v>
      </c>
      <c r="C36" s="11" t="s">
        <v>90</v>
      </c>
      <c r="D36" s="11" t="s">
        <v>53</v>
      </c>
      <c r="E36" s="12">
        <v>10</v>
      </c>
      <c r="F36" s="12">
        <v>9901</v>
      </c>
      <c r="G36" s="13">
        <f t="shared" si="0"/>
        <v>9.8923644703279869E-4</v>
      </c>
      <c r="H36" s="14"/>
    </row>
    <row r="37" spans="1:8" x14ac:dyDescent="0.25">
      <c r="A37" s="9"/>
      <c r="B37" s="10" t="s">
        <v>91</v>
      </c>
      <c r="C37" s="11" t="s">
        <v>92</v>
      </c>
      <c r="D37" s="11" t="s">
        <v>93</v>
      </c>
      <c r="E37" s="12">
        <v>14</v>
      </c>
      <c r="F37" s="12">
        <v>36191.4</v>
      </c>
      <c r="G37" s="13">
        <f t="shared" si="0"/>
        <v>3.6159834308799946E-3</v>
      </c>
      <c r="H37" s="14"/>
    </row>
    <row r="38" spans="1:8" x14ac:dyDescent="0.25">
      <c r="A38" s="9"/>
      <c r="B38" s="10" t="s">
        <v>94</v>
      </c>
      <c r="C38" s="11" t="s">
        <v>95</v>
      </c>
      <c r="D38" s="11" t="s">
        <v>50</v>
      </c>
      <c r="E38" s="12">
        <v>15</v>
      </c>
      <c r="F38" s="12">
        <v>21011.25</v>
      </c>
      <c r="G38" s="13">
        <f t="shared" si="0"/>
        <v>2.099292424777082E-3</v>
      </c>
      <c r="H38" s="14"/>
    </row>
    <row r="39" spans="1:8" x14ac:dyDescent="0.25">
      <c r="A39" s="9"/>
      <c r="B39" s="10" t="s">
        <v>96</v>
      </c>
      <c r="C39" s="11" t="s">
        <v>97</v>
      </c>
      <c r="D39" s="11" t="s">
        <v>29</v>
      </c>
      <c r="E39" s="12">
        <v>52</v>
      </c>
      <c r="F39" s="12">
        <v>16814.2</v>
      </c>
      <c r="G39" s="13">
        <f t="shared" si="0"/>
        <v>1.679953486284101E-3</v>
      </c>
      <c r="H39" s="14"/>
    </row>
    <row r="40" spans="1:8" x14ac:dyDescent="0.25">
      <c r="A40" s="9"/>
      <c r="B40" s="10" t="s">
        <v>98</v>
      </c>
      <c r="C40" s="11" t="s">
        <v>99</v>
      </c>
      <c r="D40" s="11" t="s">
        <v>100</v>
      </c>
      <c r="E40" s="12">
        <v>14</v>
      </c>
      <c r="F40" s="12">
        <v>20027</v>
      </c>
      <c r="G40" s="13">
        <f t="shared" si="0"/>
        <v>2.0009532698440418E-3</v>
      </c>
      <c r="H40" s="14"/>
    </row>
    <row r="41" spans="1:8" x14ac:dyDescent="0.25">
      <c r="A41" s="9"/>
      <c r="B41" s="10" t="s">
        <v>101</v>
      </c>
      <c r="C41" s="11" t="s">
        <v>102</v>
      </c>
      <c r="D41" s="11" t="s">
        <v>103</v>
      </c>
      <c r="E41" s="12">
        <v>62</v>
      </c>
      <c r="F41" s="12">
        <v>9674.48</v>
      </c>
      <c r="G41" s="13">
        <f t="shared" si="0"/>
        <v>9.6660420382687295E-4</v>
      </c>
      <c r="H41" s="14"/>
    </row>
    <row r="42" spans="1:8" x14ac:dyDescent="0.25">
      <c r="A42" s="9"/>
      <c r="B42" s="10" t="s">
        <v>104</v>
      </c>
      <c r="C42" s="11" t="s">
        <v>105</v>
      </c>
      <c r="D42" s="11" t="s">
        <v>50</v>
      </c>
      <c r="E42" s="12">
        <v>20</v>
      </c>
      <c r="F42" s="12">
        <v>7286</v>
      </c>
      <c r="G42" s="13">
        <f t="shared" si="0"/>
        <v>7.2796452409665388E-4</v>
      </c>
      <c r="H42" s="14"/>
    </row>
    <row r="43" spans="1:8" x14ac:dyDescent="0.25">
      <c r="A43" s="9"/>
      <c r="B43" s="10" t="s">
        <v>106</v>
      </c>
      <c r="C43" s="11" t="s">
        <v>107</v>
      </c>
      <c r="D43" s="11" t="s">
        <v>108</v>
      </c>
      <c r="E43" s="12">
        <v>136</v>
      </c>
      <c r="F43" s="12">
        <v>53720</v>
      </c>
      <c r="G43" s="13">
        <f t="shared" si="0"/>
        <v>5.3673146080801875E-3</v>
      </c>
      <c r="H43" s="14"/>
    </row>
    <row r="44" spans="1:8" ht="13.5" customHeight="1" x14ac:dyDescent="0.25">
      <c r="A44" s="9"/>
      <c r="B44" s="10" t="s">
        <v>109</v>
      </c>
      <c r="C44" s="11" t="s">
        <v>110</v>
      </c>
      <c r="D44" s="11" t="s">
        <v>111</v>
      </c>
      <c r="E44" s="12">
        <v>26</v>
      </c>
      <c r="F44" s="12">
        <v>16136.9</v>
      </c>
      <c r="G44" s="13">
        <f t="shared" si="0"/>
        <v>1.6122825595519207E-3</v>
      </c>
      <c r="H44" s="14"/>
    </row>
    <row r="45" spans="1:8" x14ac:dyDescent="0.25">
      <c r="A45" s="9"/>
      <c r="B45" s="10" t="s">
        <v>112</v>
      </c>
      <c r="C45" s="11" t="s">
        <v>113</v>
      </c>
      <c r="D45" s="11" t="s">
        <v>73</v>
      </c>
      <c r="E45" s="12">
        <v>5</v>
      </c>
      <c r="F45" s="12">
        <v>18405.5</v>
      </c>
      <c r="G45" s="13">
        <f t="shared" si="0"/>
        <v>1.8389446950673846E-3</v>
      </c>
      <c r="H45" s="14"/>
    </row>
    <row r="46" spans="1:8" x14ac:dyDescent="0.25">
      <c r="A46" s="9"/>
      <c r="B46" s="10" t="s">
        <v>114</v>
      </c>
      <c r="C46" s="11" t="s">
        <v>115</v>
      </c>
      <c r="D46" s="11" t="s">
        <v>116</v>
      </c>
      <c r="E46" s="12">
        <v>5</v>
      </c>
      <c r="F46" s="12">
        <v>7109</v>
      </c>
      <c r="G46" s="13">
        <f t="shared" si="0"/>
        <v>7.1027996181761087E-4</v>
      </c>
      <c r="H46" s="14"/>
    </row>
    <row r="47" spans="1:8" x14ac:dyDescent="0.25">
      <c r="A47" s="9"/>
      <c r="B47" s="10" t="s">
        <v>117</v>
      </c>
      <c r="C47" s="11" t="s">
        <v>118</v>
      </c>
      <c r="D47" s="11" t="s">
        <v>119</v>
      </c>
      <c r="E47" s="12">
        <v>5</v>
      </c>
      <c r="F47" s="12">
        <v>4818.5</v>
      </c>
      <c r="G47" s="13">
        <f t="shared" si="0"/>
        <v>4.8142973639304514E-4</v>
      </c>
      <c r="H47" s="14"/>
    </row>
    <row r="48" spans="1:8" x14ac:dyDescent="0.25">
      <c r="A48" s="9"/>
      <c r="B48" s="10" t="s">
        <v>120</v>
      </c>
      <c r="C48" s="11" t="s">
        <v>121</v>
      </c>
      <c r="D48" s="11" t="s">
        <v>122</v>
      </c>
      <c r="E48" s="12">
        <v>4</v>
      </c>
      <c r="F48" s="12">
        <v>13615.8</v>
      </c>
      <c r="G48" s="13">
        <f t="shared" si="0"/>
        <v>1.3603924467739802E-3</v>
      </c>
      <c r="H48" s="14"/>
    </row>
    <row r="49" spans="1:8" x14ac:dyDescent="0.25">
      <c r="A49" s="9"/>
      <c r="B49" s="10" t="s">
        <v>123</v>
      </c>
      <c r="C49" s="11" t="s">
        <v>124</v>
      </c>
      <c r="D49" s="11" t="s">
        <v>125</v>
      </c>
      <c r="E49" s="12">
        <v>23</v>
      </c>
      <c r="F49" s="12">
        <v>13813.8</v>
      </c>
      <c r="G49" s="13">
        <f t="shared" si="0"/>
        <v>1.3801751774590114E-3</v>
      </c>
      <c r="H49" s="14"/>
    </row>
    <row r="50" spans="1:8" x14ac:dyDescent="0.25">
      <c r="A50" s="9"/>
      <c r="B50" s="10" t="s">
        <v>126</v>
      </c>
      <c r="C50" s="11" t="s">
        <v>127</v>
      </c>
      <c r="D50" s="11" t="s">
        <v>128</v>
      </c>
      <c r="E50" s="12">
        <v>32</v>
      </c>
      <c r="F50" s="12">
        <v>13953.6</v>
      </c>
      <c r="G50" s="13">
        <f t="shared" si="0"/>
        <v>1.3941429842760185E-3</v>
      </c>
      <c r="H50" s="14"/>
    </row>
    <row r="51" spans="1:8" x14ac:dyDescent="0.25">
      <c r="A51" s="9"/>
      <c r="B51" s="10" t="s">
        <v>129</v>
      </c>
      <c r="C51" s="11" t="s">
        <v>130</v>
      </c>
      <c r="D51" s="11" t="s">
        <v>131</v>
      </c>
      <c r="E51" s="12">
        <v>64</v>
      </c>
      <c r="F51" s="12">
        <v>14416</v>
      </c>
      <c r="G51" s="13">
        <f t="shared" si="0"/>
        <v>1.440342654320253E-3</v>
      </c>
      <c r="H51" s="14"/>
    </row>
    <row r="52" spans="1:8" x14ac:dyDescent="0.25">
      <c r="A52" s="9"/>
      <c r="B52" s="10" t="s">
        <v>132</v>
      </c>
      <c r="C52" s="11" t="s">
        <v>133</v>
      </c>
      <c r="D52" s="11" t="s">
        <v>38</v>
      </c>
      <c r="E52" s="12">
        <v>1</v>
      </c>
      <c r="F52" s="12">
        <v>4665.95</v>
      </c>
      <c r="G52" s="13">
        <f t="shared" si="0"/>
        <v>4.6618804161525972E-4</v>
      </c>
      <c r="H52" s="14"/>
    </row>
    <row r="53" spans="1:8" x14ac:dyDescent="0.25">
      <c r="A53" s="9"/>
      <c r="B53" s="10" t="s">
        <v>134</v>
      </c>
      <c r="C53" s="11" t="s">
        <v>135</v>
      </c>
      <c r="D53" s="11" t="s">
        <v>136</v>
      </c>
      <c r="E53" s="12">
        <v>5</v>
      </c>
      <c r="F53" s="12">
        <v>22977.25</v>
      </c>
      <c r="G53" s="13">
        <f t="shared" si="0"/>
        <v>2.295720952690069E-3</v>
      </c>
      <c r="H53" s="14"/>
    </row>
    <row r="54" spans="1:8" x14ac:dyDescent="0.25">
      <c r="A54" s="9"/>
      <c r="B54" s="10" t="s">
        <v>137</v>
      </c>
      <c r="C54" s="11" t="s">
        <v>138</v>
      </c>
      <c r="D54" s="11" t="s">
        <v>139</v>
      </c>
      <c r="E54" s="12">
        <v>5</v>
      </c>
      <c r="F54" s="12">
        <v>6600.5</v>
      </c>
      <c r="G54" s="13">
        <f t="shared" si="0"/>
        <v>6.5947431255832618E-4</v>
      </c>
      <c r="H54" s="14"/>
    </row>
    <row r="55" spans="1:8" x14ac:dyDescent="0.25">
      <c r="A55" s="9"/>
      <c r="B55" s="10" t="s">
        <v>140</v>
      </c>
      <c r="C55" s="11" t="s">
        <v>141</v>
      </c>
      <c r="D55" s="11" t="s">
        <v>53</v>
      </c>
      <c r="E55" s="12">
        <v>9</v>
      </c>
      <c r="F55" s="12">
        <v>17126.55</v>
      </c>
      <c r="G55" s="13">
        <f t="shared" si="0"/>
        <v>1.7111612435036436E-3</v>
      </c>
      <c r="H55" s="14"/>
    </row>
    <row r="56" spans="1:8" x14ac:dyDescent="0.25">
      <c r="A56" s="9"/>
      <c r="B56" s="10" t="s">
        <v>142</v>
      </c>
      <c r="C56" s="11" t="s">
        <v>143</v>
      </c>
      <c r="D56" s="11" t="s">
        <v>53</v>
      </c>
      <c r="E56" s="12">
        <v>52</v>
      </c>
      <c r="F56" s="12">
        <v>52808.6</v>
      </c>
      <c r="G56" s="13">
        <f t="shared" si="0"/>
        <v>5.2762540992603016E-3</v>
      </c>
      <c r="H56" s="14"/>
    </row>
    <row r="57" spans="1:8" x14ac:dyDescent="0.25">
      <c r="A57" s="9"/>
      <c r="B57" s="10" t="s">
        <v>144</v>
      </c>
      <c r="C57" s="11" t="s">
        <v>145</v>
      </c>
      <c r="D57" s="11" t="s">
        <v>146</v>
      </c>
      <c r="E57" s="12">
        <v>10</v>
      </c>
      <c r="F57" s="12">
        <v>21896.5</v>
      </c>
      <c r="G57" s="13">
        <f t="shared" si="0"/>
        <v>2.1877402143676066E-3</v>
      </c>
      <c r="H57" s="14"/>
    </row>
    <row r="58" spans="1:8" x14ac:dyDescent="0.25">
      <c r="A58" s="9"/>
      <c r="B58" s="10" t="s">
        <v>147</v>
      </c>
      <c r="C58" s="11" t="s">
        <v>148</v>
      </c>
      <c r="D58" s="11" t="s">
        <v>149</v>
      </c>
      <c r="E58" s="12">
        <v>42</v>
      </c>
      <c r="F58" s="12">
        <v>14246.4</v>
      </c>
      <c r="G58" s="13">
        <f t="shared" si="0"/>
        <v>1.4233974466223676E-3</v>
      </c>
      <c r="H58" s="14"/>
    </row>
    <row r="59" spans="1:8" outlineLevel="1" x14ac:dyDescent="0.25">
      <c r="A59" s="9"/>
      <c r="B59" s="10" t="s">
        <v>150</v>
      </c>
      <c r="C59" s="11" t="s">
        <v>151</v>
      </c>
      <c r="D59" s="11" t="s">
        <v>152</v>
      </c>
      <c r="E59" s="12">
        <v>72</v>
      </c>
      <c r="F59" s="12">
        <v>12900.24</v>
      </c>
      <c r="G59" s="13">
        <f t="shared" si="0"/>
        <v>1.2888988570316524E-3</v>
      </c>
      <c r="H59" s="14"/>
    </row>
    <row r="60" spans="1:8" outlineLevel="1" x14ac:dyDescent="0.25">
      <c r="A60" s="9"/>
      <c r="B60" s="10" t="s">
        <v>153</v>
      </c>
      <c r="C60" s="11" t="s">
        <v>154</v>
      </c>
      <c r="D60" s="11" t="s">
        <v>155</v>
      </c>
      <c r="E60" s="12">
        <v>102</v>
      </c>
      <c r="F60" s="12">
        <v>25117.5</v>
      </c>
      <c r="G60" s="13">
        <f t="shared" si="0"/>
        <v>2.5095592827336956E-3</v>
      </c>
      <c r="H60" s="14"/>
    </row>
    <row r="61" spans="1:8" outlineLevel="1" x14ac:dyDescent="0.25">
      <c r="A61" s="9"/>
      <c r="B61" s="10" t="s">
        <v>156</v>
      </c>
      <c r="C61" s="11" t="s">
        <v>157</v>
      </c>
      <c r="D61" s="11" t="s">
        <v>158</v>
      </c>
      <c r="E61" s="12">
        <v>15</v>
      </c>
      <c r="F61" s="12">
        <v>9533.25</v>
      </c>
      <c r="G61" s="13">
        <f t="shared" si="0"/>
        <v>9.5249352173269644E-4</v>
      </c>
      <c r="H61" s="14"/>
    </row>
    <row r="62" spans="1:8" outlineLevel="1" x14ac:dyDescent="0.25">
      <c r="A62" s="9"/>
      <c r="B62" s="10" t="s">
        <v>159</v>
      </c>
      <c r="C62" s="11" t="s">
        <v>160</v>
      </c>
      <c r="D62" s="11" t="s">
        <v>161</v>
      </c>
      <c r="E62" s="12">
        <v>8</v>
      </c>
      <c r="F62" s="12">
        <v>24618</v>
      </c>
      <c r="G62" s="13">
        <f t="shared" si="0"/>
        <v>2.4596528485055485E-3</v>
      </c>
      <c r="H62" s="14"/>
    </row>
    <row r="63" spans="1:8" outlineLevel="1" x14ac:dyDescent="0.25">
      <c r="A63" s="9"/>
      <c r="B63" s="10" t="s">
        <v>162</v>
      </c>
      <c r="C63" s="11" t="s">
        <v>163</v>
      </c>
      <c r="D63" s="11" t="s">
        <v>50</v>
      </c>
      <c r="E63" s="12">
        <v>6</v>
      </c>
      <c r="F63" s="12">
        <v>51181.8</v>
      </c>
      <c r="G63" s="13">
        <f t="shared" si="0"/>
        <v>5.1137159867430861E-3</v>
      </c>
      <c r="H63" s="14"/>
    </row>
    <row r="64" spans="1:8" outlineLevel="1" x14ac:dyDescent="0.25">
      <c r="A64" s="9"/>
      <c r="B64" s="10" t="s">
        <v>164</v>
      </c>
      <c r="C64" s="11" t="s">
        <v>165</v>
      </c>
      <c r="D64" s="11" t="s">
        <v>66</v>
      </c>
      <c r="E64" s="12">
        <v>15</v>
      </c>
      <c r="F64" s="12">
        <v>28569.75</v>
      </c>
      <c r="G64" s="13">
        <f t="shared" si="0"/>
        <v>2.8544831817609632E-3</v>
      </c>
      <c r="H64" s="14"/>
    </row>
    <row r="65" spans="1:8" outlineLevel="1" x14ac:dyDescent="0.25">
      <c r="A65" s="9"/>
      <c r="B65" s="10" t="s">
        <v>166</v>
      </c>
      <c r="C65" s="11" t="s">
        <v>167</v>
      </c>
      <c r="D65" s="11" t="s">
        <v>50</v>
      </c>
      <c r="E65" s="12">
        <v>130</v>
      </c>
      <c r="F65" s="12">
        <v>14134.9</v>
      </c>
      <c r="G65" s="13">
        <f t="shared" si="0"/>
        <v>1.4122571715143829E-3</v>
      </c>
      <c r="H65" s="14"/>
    </row>
    <row r="66" spans="1:8" outlineLevel="1" x14ac:dyDescent="0.25">
      <c r="A66" s="9"/>
      <c r="B66" s="10" t="s">
        <v>168</v>
      </c>
      <c r="C66" s="11" t="s">
        <v>169</v>
      </c>
      <c r="D66" s="11" t="s">
        <v>29</v>
      </c>
      <c r="E66" s="12">
        <v>44</v>
      </c>
      <c r="F66" s="12">
        <v>69088.800000000003</v>
      </c>
      <c r="G66" s="13">
        <f t="shared" si="0"/>
        <v>6.9028541603635609E-3</v>
      </c>
      <c r="H66" s="14"/>
    </row>
    <row r="67" spans="1:8" outlineLevel="1" x14ac:dyDescent="0.25">
      <c r="A67" s="9"/>
      <c r="B67" s="10" t="s">
        <v>170</v>
      </c>
      <c r="C67" s="11" t="s">
        <v>171</v>
      </c>
      <c r="D67" s="11" t="s">
        <v>172</v>
      </c>
      <c r="E67" s="12">
        <v>2</v>
      </c>
      <c r="F67" s="12">
        <v>12105.2</v>
      </c>
      <c r="G67" s="13">
        <f t="shared" si="0"/>
        <v>1.2094641994365655E-3</v>
      </c>
      <c r="H67" s="14"/>
    </row>
    <row r="68" spans="1:8" outlineLevel="1" x14ac:dyDescent="0.25">
      <c r="A68" s="9"/>
      <c r="B68" s="10" t="s">
        <v>173</v>
      </c>
      <c r="C68" s="11" t="s">
        <v>174</v>
      </c>
      <c r="D68" s="11" t="s">
        <v>175</v>
      </c>
      <c r="E68" s="12">
        <v>17</v>
      </c>
      <c r="F68" s="12">
        <v>59215.25</v>
      </c>
      <c r="G68" s="13">
        <f t="shared" si="0"/>
        <v>5.9163603191757326E-3</v>
      </c>
      <c r="H68" s="14"/>
    </row>
    <row r="69" spans="1:8" outlineLevel="1" x14ac:dyDescent="0.25">
      <c r="A69" s="9"/>
      <c r="B69" s="10" t="s">
        <v>176</v>
      </c>
      <c r="C69" s="11" t="s">
        <v>177</v>
      </c>
      <c r="D69" s="11" t="s">
        <v>53</v>
      </c>
      <c r="E69" s="12">
        <v>156</v>
      </c>
      <c r="F69" s="12">
        <v>12620.4</v>
      </c>
      <c r="G69" s="13">
        <f t="shared" si="0"/>
        <v>1.2609392643301415E-3</v>
      </c>
      <c r="H69" s="14"/>
    </row>
    <row r="70" spans="1:8" outlineLevel="1" x14ac:dyDescent="0.25">
      <c r="A70" s="9"/>
      <c r="B70" s="10" t="s">
        <v>178</v>
      </c>
      <c r="C70" s="11" t="s">
        <v>179</v>
      </c>
      <c r="D70" s="11" t="s">
        <v>180</v>
      </c>
      <c r="E70" s="12">
        <v>4</v>
      </c>
      <c r="F70" s="12">
        <v>40513.800000000003</v>
      </c>
      <c r="G70" s="13">
        <f t="shared" si="0"/>
        <v>4.0478464365011008E-3</v>
      </c>
      <c r="H70" s="14"/>
    </row>
    <row r="71" spans="1:8" outlineLevel="1" x14ac:dyDescent="0.25">
      <c r="A71" s="9"/>
      <c r="B71" s="10" t="s">
        <v>181</v>
      </c>
      <c r="C71" s="11" t="s">
        <v>182</v>
      </c>
      <c r="D71" s="11" t="s">
        <v>73</v>
      </c>
      <c r="E71" s="12">
        <v>4</v>
      </c>
      <c r="F71" s="12">
        <v>8902</v>
      </c>
      <c r="G71" s="13">
        <f t="shared" ref="G71:G93" si="1">+F71/$F$109</f>
        <v>8.8942357857650471E-4</v>
      </c>
      <c r="H71" s="14"/>
    </row>
    <row r="72" spans="1:8" outlineLevel="1" x14ac:dyDescent="0.25">
      <c r="A72" s="9"/>
      <c r="B72" s="10" t="s">
        <v>183</v>
      </c>
      <c r="C72" s="11" t="s">
        <v>184</v>
      </c>
      <c r="D72" s="11" t="s">
        <v>185</v>
      </c>
      <c r="E72" s="12">
        <v>3</v>
      </c>
      <c r="F72" s="12">
        <v>9183.75</v>
      </c>
      <c r="G72" s="13">
        <f t="shared" si="1"/>
        <v>9.1757400469017923E-4</v>
      </c>
      <c r="H72" s="14"/>
    </row>
    <row r="73" spans="1:8" outlineLevel="1" x14ac:dyDescent="0.25">
      <c r="A73" s="9"/>
      <c r="B73" s="10" t="s">
        <v>186</v>
      </c>
      <c r="C73" s="11" t="s">
        <v>187</v>
      </c>
      <c r="D73" s="11" t="s">
        <v>188</v>
      </c>
      <c r="E73" s="12">
        <v>18</v>
      </c>
      <c r="F73" s="12">
        <v>6648.3</v>
      </c>
      <c r="G73" s="13">
        <f t="shared" si="1"/>
        <v>6.6425014350148014E-4</v>
      </c>
      <c r="H73" s="14"/>
    </row>
    <row r="74" spans="1:8" x14ac:dyDescent="0.25">
      <c r="B74" s="10" t="s">
        <v>189</v>
      </c>
      <c r="C74" s="11" t="s">
        <v>190</v>
      </c>
      <c r="D74" s="11" t="s">
        <v>53</v>
      </c>
      <c r="E74" s="12">
        <v>44</v>
      </c>
      <c r="F74" s="12">
        <v>22475.200000000001</v>
      </c>
      <c r="G74" s="13">
        <f t="shared" si="1"/>
        <v>2.2455597408697664E-3</v>
      </c>
      <c r="H74" s="14"/>
    </row>
    <row r="75" spans="1:8" x14ac:dyDescent="0.25">
      <c r="B75" s="10" t="s">
        <v>191</v>
      </c>
      <c r="C75" s="11" t="s">
        <v>192</v>
      </c>
      <c r="D75" s="11" t="s">
        <v>193</v>
      </c>
      <c r="E75" s="12">
        <v>3</v>
      </c>
      <c r="F75" s="12">
        <v>35837.550000000003</v>
      </c>
      <c r="G75" s="13">
        <f t="shared" si="1"/>
        <v>3.5806292932390946E-3</v>
      </c>
      <c r="H75" s="14"/>
    </row>
    <row r="76" spans="1:8" x14ac:dyDescent="0.25">
      <c r="B76" s="10" t="s">
        <v>194</v>
      </c>
      <c r="C76" s="11" t="s">
        <v>195</v>
      </c>
      <c r="D76" s="11" t="s">
        <v>196</v>
      </c>
      <c r="E76" s="12">
        <v>2</v>
      </c>
      <c r="F76" s="12">
        <v>6027.9</v>
      </c>
      <c r="G76" s="13">
        <f t="shared" si="1"/>
        <v>6.0226425402171559E-4</v>
      </c>
      <c r="H76" s="14"/>
    </row>
    <row r="77" spans="1:8" x14ac:dyDescent="0.25">
      <c r="B77" s="10" t="s">
        <v>197</v>
      </c>
      <c r="C77" s="11" t="s">
        <v>198</v>
      </c>
      <c r="D77" s="11" t="s">
        <v>199</v>
      </c>
      <c r="E77" s="12">
        <v>8</v>
      </c>
      <c r="F77" s="12">
        <v>22363.200000000001</v>
      </c>
      <c r="G77" s="13">
        <f t="shared" si="1"/>
        <v>2.2343695093711628E-3</v>
      </c>
      <c r="H77" s="14"/>
    </row>
    <row r="78" spans="1:8" x14ac:dyDescent="0.25">
      <c r="A78" s="15" t="s">
        <v>200</v>
      </c>
      <c r="B78" s="10" t="s">
        <v>201</v>
      </c>
      <c r="C78" s="11" t="s">
        <v>202</v>
      </c>
      <c r="D78" s="11" t="s">
        <v>203</v>
      </c>
      <c r="E78" s="12">
        <v>2</v>
      </c>
      <c r="F78" s="12">
        <v>13985.3</v>
      </c>
      <c r="G78" s="13">
        <f t="shared" si="1"/>
        <v>1.3973102194412481E-3</v>
      </c>
      <c r="H78" s="14"/>
    </row>
    <row r="79" spans="1:8" x14ac:dyDescent="0.25">
      <c r="B79" s="10" t="s">
        <v>204</v>
      </c>
      <c r="C79" s="11" t="s">
        <v>205</v>
      </c>
      <c r="D79" s="11" t="s">
        <v>175</v>
      </c>
      <c r="E79" s="12">
        <v>11</v>
      </c>
      <c r="F79" s="12">
        <v>16366.35</v>
      </c>
      <c r="G79" s="13">
        <f t="shared" si="1"/>
        <v>1.6352075472068723E-3</v>
      </c>
      <c r="H79" s="14"/>
    </row>
    <row r="80" spans="1:8" x14ac:dyDescent="0.25">
      <c r="B80" s="10" t="s">
        <v>206</v>
      </c>
      <c r="C80" s="11" t="s">
        <v>207</v>
      </c>
      <c r="D80" s="11" t="s">
        <v>66</v>
      </c>
      <c r="E80" s="12">
        <v>4</v>
      </c>
      <c r="F80" s="12">
        <v>11792.4</v>
      </c>
      <c r="G80" s="13">
        <f t="shared" si="1"/>
        <v>1.1782114814654656E-3</v>
      </c>
      <c r="H80" s="14"/>
    </row>
    <row r="81" spans="1:8" x14ac:dyDescent="0.25">
      <c r="B81" s="10" t="s">
        <v>208</v>
      </c>
      <c r="C81" s="11" t="s">
        <v>209</v>
      </c>
      <c r="D81" s="11" t="s">
        <v>50</v>
      </c>
      <c r="E81" s="12">
        <v>65</v>
      </c>
      <c r="F81" s="12">
        <v>40124.5</v>
      </c>
      <c r="G81" s="13">
        <f t="shared" si="1"/>
        <v>4.0089503907653297E-3</v>
      </c>
      <c r="H81" s="14"/>
    </row>
    <row r="82" spans="1:8" x14ac:dyDescent="0.25">
      <c r="A82" s="16" t="s">
        <v>210</v>
      </c>
      <c r="B82" s="10" t="s">
        <v>211</v>
      </c>
      <c r="C82" s="11" t="s">
        <v>212</v>
      </c>
      <c r="D82" s="11" t="s">
        <v>149</v>
      </c>
      <c r="E82" s="12">
        <v>125</v>
      </c>
      <c r="F82" s="12">
        <v>38931.25</v>
      </c>
      <c r="G82" s="13">
        <f t="shared" si="1"/>
        <v>3.8897294645536453E-3</v>
      </c>
      <c r="H82" s="14"/>
    </row>
    <row r="83" spans="1:8" x14ac:dyDescent="0.25">
      <c r="B83" s="10" t="s">
        <v>213</v>
      </c>
      <c r="C83" s="11" t="s">
        <v>214</v>
      </c>
      <c r="D83" s="11" t="s">
        <v>215</v>
      </c>
      <c r="E83" s="12">
        <v>63</v>
      </c>
      <c r="F83" s="12">
        <v>15803.55</v>
      </c>
      <c r="G83" s="13">
        <f t="shared" si="1"/>
        <v>1.5789766339263896E-3</v>
      </c>
      <c r="H83" s="14"/>
    </row>
    <row r="84" spans="1:8" x14ac:dyDescent="0.25">
      <c r="B84" s="10" t="s">
        <v>216</v>
      </c>
      <c r="C84" s="11" t="s">
        <v>217</v>
      </c>
      <c r="D84" s="11" t="s">
        <v>218</v>
      </c>
      <c r="E84" s="12">
        <v>72</v>
      </c>
      <c r="F84" s="12">
        <v>15991.2</v>
      </c>
      <c r="G84" s="13">
        <f t="shared" si="1"/>
        <v>1.5977252673256125E-3</v>
      </c>
      <c r="H84" s="14"/>
    </row>
    <row r="85" spans="1:8" x14ac:dyDescent="0.25">
      <c r="B85" s="10" t="s">
        <v>219</v>
      </c>
      <c r="C85" s="11" t="s">
        <v>220</v>
      </c>
      <c r="D85" s="11" t="s">
        <v>221</v>
      </c>
      <c r="E85" s="12">
        <v>85</v>
      </c>
      <c r="F85" s="12">
        <v>10080.15</v>
      </c>
      <c r="G85" s="13">
        <f t="shared" si="1"/>
        <v>1.0071358217915024E-3</v>
      </c>
      <c r="H85" s="14"/>
    </row>
    <row r="86" spans="1:8" x14ac:dyDescent="0.25">
      <c r="B86" s="10" t="s">
        <v>222</v>
      </c>
      <c r="C86" s="11" t="s">
        <v>223</v>
      </c>
      <c r="D86" s="11" t="s">
        <v>224</v>
      </c>
      <c r="E86" s="12">
        <v>1</v>
      </c>
      <c r="F86" s="12">
        <v>2615.65</v>
      </c>
      <c r="G86" s="13">
        <f t="shared" si="1"/>
        <v>2.6133686624394906E-4</v>
      </c>
      <c r="H86" s="14"/>
    </row>
    <row r="87" spans="1:8" x14ac:dyDescent="0.25">
      <c r="B87" s="10" t="s">
        <v>225</v>
      </c>
      <c r="C87" s="11" t="s">
        <v>226</v>
      </c>
      <c r="D87" s="11" t="s">
        <v>100</v>
      </c>
      <c r="E87" s="12">
        <v>33</v>
      </c>
      <c r="F87" s="12">
        <v>20080.5</v>
      </c>
      <c r="G87" s="13">
        <f t="shared" si="1"/>
        <v>2.0062986036402499E-3</v>
      </c>
      <c r="H87" s="14"/>
    </row>
    <row r="88" spans="1:8" x14ac:dyDescent="0.25">
      <c r="B88" s="10" t="s">
        <v>227</v>
      </c>
      <c r="C88" s="11" t="s">
        <v>228</v>
      </c>
      <c r="D88" s="11" t="s">
        <v>229</v>
      </c>
      <c r="E88" s="12">
        <v>138</v>
      </c>
      <c r="F88" s="12">
        <v>10060.200000000001</v>
      </c>
      <c r="G88" s="13">
        <f t="shared" si="1"/>
        <v>1.0051425618058136E-3</v>
      </c>
      <c r="H88" s="14"/>
    </row>
    <row r="89" spans="1:8" x14ac:dyDescent="0.25">
      <c r="B89" s="10" t="s">
        <v>230</v>
      </c>
      <c r="C89" s="11" t="s">
        <v>231</v>
      </c>
      <c r="D89" s="11" t="s">
        <v>232</v>
      </c>
      <c r="E89" s="12">
        <v>3</v>
      </c>
      <c r="F89" s="12">
        <v>14554.65</v>
      </c>
      <c r="G89" s="13">
        <f t="shared" si="1"/>
        <v>1.4541955614388368E-3</v>
      </c>
      <c r="H89" s="14"/>
    </row>
    <row r="90" spans="1:8" x14ac:dyDescent="0.25">
      <c r="B90" s="10" t="s">
        <v>233</v>
      </c>
      <c r="C90" s="11" t="s">
        <v>234</v>
      </c>
      <c r="D90" s="11" t="s">
        <v>235</v>
      </c>
      <c r="E90" s="12">
        <v>16</v>
      </c>
      <c r="F90" s="12">
        <v>20551.2</v>
      </c>
      <c r="G90" s="13">
        <f t="shared" si="1"/>
        <v>2.0533275497687559E-3</v>
      </c>
      <c r="H90" s="14"/>
    </row>
    <row r="91" spans="1:8" x14ac:dyDescent="0.25">
      <c r="B91" s="10" t="s">
        <v>236</v>
      </c>
      <c r="C91" s="11" t="s">
        <v>237</v>
      </c>
      <c r="D91" s="11" t="s">
        <v>38</v>
      </c>
      <c r="E91" s="12">
        <v>14</v>
      </c>
      <c r="F91" s="12">
        <v>22050.7</v>
      </c>
      <c r="G91" s="13">
        <f t="shared" si="1"/>
        <v>2.203146765234434E-3</v>
      </c>
      <c r="H91" s="14"/>
    </row>
    <row r="92" spans="1:8" x14ac:dyDescent="0.25">
      <c r="A92" s="17" t="s">
        <v>238</v>
      </c>
      <c r="B92" s="10" t="s">
        <v>239</v>
      </c>
      <c r="C92" s="11" t="s">
        <v>240</v>
      </c>
      <c r="D92" s="11" t="s">
        <v>241</v>
      </c>
      <c r="E92" s="12">
        <v>88</v>
      </c>
      <c r="F92" s="12">
        <v>22418</v>
      </c>
      <c r="G92" s="13">
        <f t="shared" si="1"/>
        <v>2.2398447297829792E-3</v>
      </c>
      <c r="H92" s="14"/>
    </row>
    <row r="93" spans="1:8" x14ac:dyDescent="0.25">
      <c r="B93" s="10" t="s">
        <v>242</v>
      </c>
      <c r="C93" s="11" t="s">
        <v>243</v>
      </c>
      <c r="D93" s="11" t="s">
        <v>244</v>
      </c>
      <c r="E93" s="12">
        <v>4</v>
      </c>
      <c r="F93" s="12">
        <v>7489.2</v>
      </c>
      <c r="G93" s="13">
        <f t="shared" si="1"/>
        <v>7.4826680124412024E-4</v>
      </c>
      <c r="H93" s="14"/>
    </row>
    <row r="94" spans="1:8" x14ac:dyDescent="0.25">
      <c r="A94" s="18" t="s">
        <v>16</v>
      </c>
      <c r="B94" s="10"/>
      <c r="C94" s="11"/>
      <c r="D94" s="11"/>
      <c r="E94" s="12"/>
      <c r="F94" s="12"/>
      <c r="G94" s="13"/>
      <c r="H94" s="14"/>
    </row>
    <row r="95" spans="1:8" x14ac:dyDescent="0.25">
      <c r="A95" s="11" t="s">
        <v>245</v>
      </c>
      <c r="B95" s="10"/>
      <c r="C95" s="11"/>
      <c r="D95" s="11"/>
      <c r="E95" s="12"/>
      <c r="F95" s="12"/>
      <c r="G95" s="13"/>
      <c r="H95" s="14"/>
    </row>
    <row r="96" spans="1:8" x14ac:dyDescent="0.25">
      <c r="B96" s="10"/>
      <c r="C96" s="11"/>
      <c r="D96" s="11"/>
      <c r="E96" s="12"/>
      <c r="F96" s="12"/>
      <c r="G96" s="13"/>
      <c r="H96" s="14"/>
    </row>
    <row r="97" spans="2:8" x14ac:dyDescent="0.25">
      <c r="B97" s="19"/>
      <c r="C97" s="19" t="s">
        <v>246</v>
      </c>
      <c r="D97" s="19"/>
      <c r="E97" s="20"/>
      <c r="F97" s="21">
        <f>SUM(F7:F96)</f>
        <v>9379492.150000006</v>
      </c>
      <c r="G97" s="22">
        <f>+F97/$F$109</f>
        <v>0.93713114730209379</v>
      </c>
      <c r="H97" s="23"/>
    </row>
    <row r="99" spans="2:8" x14ac:dyDescent="0.25">
      <c r="B99" s="24"/>
      <c r="C99" s="24" t="s">
        <v>247</v>
      </c>
      <c r="D99" s="24"/>
      <c r="E99" s="24"/>
      <c r="F99" s="24" t="s">
        <v>11</v>
      </c>
      <c r="G99" s="24" t="s">
        <v>12</v>
      </c>
      <c r="H99" s="24" t="s">
        <v>13</v>
      </c>
    </row>
    <row r="100" spans="2:8" x14ac:dyDescent="0.25">
      <c r="B100" s="25"/>
      <c r="C100" s="19" t="s">
        <v>248</v>
      </c>
      <c r="D100" s="11"/>
      <c r="E100" s="26"/>
      <c r="F100" s="27" t="s">
        <v>249</v>
      </c>
      <c r="G100" s="26">
        <v>0</v>
      </c>
      <c r="H100" s="11"/>
    </row>
    <row r="101" spans="2:8" x14ac:dyDescent="0.25">
      <c r="B101" s="25" t="s">
        <v>250</v>
      </c>
      <c r="C101" s="19" t="s">
        <v>251</v>
      </c>
      <c r="D101" s="19"/>
      <c r="E101" s="20"/>
      <c r="F101" s="12">
        <v>482976.34</v>
      </c>
      <c r="G101" s="22">
        <f>+F101/$F$109</f>
        <v>4.8255509401323601E-2</v>
      </c>
      <c r="H101" s="11"/>
    </row>
    <row r="102" spans="2:8" x14ac:dyDescent="0.25">
      <c r="B102" s="25"/>
      <c r="C102" s="19" t="s">
        <v>252</v>
      </c>
      <c r="D102" s="11"/>
      <c r="E102" s="26"/>
      <c r="F102" s="20" t="s">
        <v>249</v>
      </c>
      <c r="G102" s="26">
        <v>0</v>
      </c>
      <c r="H102" s="11"/>
    </row>
    <row r="103" spans="2:8" x14ac:dyDescent="0.25">
      <c r="B103" s="25"/>
      <c r="C103" s="19" t="s">
        <v>253</v>
      </c>
      <c r="D103" s="11"/>
      <c r="E103" s="26"/>
      <c r="F103" s="20" t="s">
        <v>249</v>
      </c>
      <c r="G103" s="26">
        <v>0</v>
      </c>
      <c r="H103" s="11"/>
    </row>
    <row r="104" spans="2:8" x14ac:dyDescent="0.25">
      <c r="B104" s="25"/>
      <c r="C104" s="19" t="s">
        <v>254</v>
      </c>
      <c r="D104" s="11"/>
      <c r="E104" s="26"/>
      <c r="F104" s="20" t="s">
        <v>249</v>
      </c>
      <c r="G104" s="26">
        <v>0</v>
      </c>
      <c r="H104" s="11"/>
    </row>
    <row r="105" spans="2:8" x14ac:dyDescent="0.25">
      <c r="B105" s="11" t="s">
        <v>210</v>
      </c>
      <c r="C105" s="11" t="s">
        <v>255</v>
      </c>
      <c r="D105" s="11"/>
      <c r="E105" s="26"/>
      <c r="F105" s="12">
        <v>146261</v>
      </c>
      <c r="G105" s="22">
        <f>+F105/$F$109</f>
        <v>1.4613343296582582E-2</v>
      </c>
      <c r="H105" s="11"/>
    </row>
    <row r="106" spans="2:8" x14ac:dyDescent="0.25">
      <c r="B106" s="25"/>
      <c r="C106" s="11"/>
      <c r="D106" s="11"/>
      <c r="E106" s="26"/>
      <c r="F106" s="27"/>
      <c r="G106" s="22"/>
      <c r="H106" s="11"/>
    </row>
    <row r="107" spans="2:8" x14ac:dyDescent="0.25">
      <c r="B107" s="25"/>
      <c r="C107" s="11" t="s">
        <v>256</v>
      </c>
      <c r="D107" s="11"/>
      <c r="E107" s="26"/>
      <c r="F107" s="28">
        <f>SUM(F100:F106)</f>
        <v>629237.34000000008</v>
      </c>
      <c r="G107" s="22">
        <f>+F107/$F$109</f>
        <v>6.2868852697906194E-2</v>
      </c>
      <c r="H107" s="11"/>
    </row>
    <row r="108" spans="2:8" x14ac:dyDescent="0.25">
      <c r="B108" s="25"/>
      <c r="C108" s="11"/>
      <c r="D108" s="11"/>
      <c r="E108" s="26"/>
      <c r="F108" s="28"/>
      <c r="G108" s="29"/>
      <c r="H108" s="11"/>
    </row>
    <row r="109" spans="2:8" x14ac:dyDescent="0.25">
      <c r="B109" s="30"/>
      <c r="C109" s="31" t="s">
        <v>257</v>
      </c>
      <c r="D109" s="32"/>
      <c r="E109" s="33"/>
      <c r="F109" s="33">
        <f>+F107+F97</f>
        <v>10008729.490000006</v>
      </c>
      <c r="G109" s="34">
        <v>1</v>
      </c>
      <c r="H109" s="11"/>
    </row>
    <row r="110" spans="2:8" x14ac:dyDescent="0.25">
      <c r="F110" s="35">
        <v>0</v>
      </c>
    </row>
    <row r="111" spans="2:8" x14ac:dyDescent="0.25">
      <c r="C111" s="19" t="s">
        <v>258</v>
      </c>
      <c r="D111" s="36">
        <v>26.44</v>
      </c>
      <c r="F111" s="4"/>
    </row>
    <row r="112" spans="2:8" x14ac:dyDescent="0.25">
      <c r="C112" s="19" t="s">
        <v>259</v>
      </c>
      <c r="D112" s="36">
        <v>9.34</v>
      </c>
    </row>
    <row r="113" spans="2:8" x14ac:dyDescent="0.25">
      <c r="C113" s="19" t="s">
        <v>260</v>
      </c>
      <c r="D113" s="36">
        <v>7.08</v>
      </c>
    </row>
    <row r="114" spans="2:8" x14ac:dyDescent="0.25">
      <c r="C114" s="19" t="s">
        <v>261</v>
      </c>
      <c r="D114" s="37">
        <v>13.9678</v>
      </c>
    </row>
    <row r="115" spans="2:8" x14ac:dyDescent="0.25">
      <c r="C115" s="19" t="s">
        <v>262</v>
      </c>
      <c r="D115" s="37">
        <v>14.2102</v>
      </c>
    </row>
    <row r="116" spans="2:8" x14ac:dyDescent="0.25">
      <c r="C116" s="19" t="s">
        <v>263</v>
      </c>
      <c r="D116" s="38"/>
    </row>
    <row r="117" spans="2:8" x14ac:dyDescent="0.25">
      <c r="C117" s="19" t="s">
        <v>264</v>
      </c>
      <c r="D117" s="39">
        <v>0</v>
      </c>
    </row>
    <row r="118" spans="2:8" x14ac:dyDescent="0.25">
      <c r="C118" s="19" t="s">
        <v>265</v>
      </c>
      <c r="D118" s="39">
        <v>0</v>
      </c>
      <c r="F118" s="35"/>
      <c r="G118" s="40"/>
    </row>
    <row r="119" spans="2:8" x14ac:dyDescent="0.25">
      <c r="B119" s="41"/>
      <c r="C119" s="9"/>
    </row>
    <row r="120" spans="2:8" x14ac:dyDescent="0.25">
      <c r="F120" s="4"/>
    </row>
    <row r="121" spans="2:8" x14ac:dyDescent="0.25">
      <c r="C121" s="24" t="s">
        <v>266</v>
      </c>
      <c r="D121" s="24"/>
      <c r="E121" s="24"/>
      <c r="F121" s="24"/>
      <c r="G121" s="24"/>
      <c r="H121" s="24"/>
    </row>
    <row r="122" spans="2:8" x14ac:dyDescent="0.25">
      <c r="C122" s="24" t="s">
        <v>267</v>
      </c>
      <c r="D122" s="24"/>
      <c r="E122" s="24"/>
      <c r="F122" s="24" t="s">
        <v>11</v>
      </c>
      <c r="G122" s="24" t="s">
        <v>12</v>
      </c>
      <c r="H122" s="24" t="s">
        <v>13</v>
      </c>
    </row>
    <row r="123" spans="2:8" x14ac:dyDescent="0.25">
      <c r="C123" s="19" t="s">
        <v>268</v>
      </c>
      <c r="D123" s="11"/>
      <c r="E123" s="26"/>
      <c r="F123" s="42">
        <f>SUMIF(Table13456768[[Industry ]],A94,Table13456768[Market Value])</f>
        <v>7353169.8100000005</v>
      </c>
      <c r="G123" s="43">
        <f>+F123/$F$109</f>
        <v>0.73467564662895057</v>
      </c>
      <c r="H123" s="11"/>
    </row>
    <row r="124" spans="2:8" x14ac:dyDescent="0.25">
      <c r="C124" s="11" t="s">
        <v>269</v>
      </c>
      <c r="D124" s="11"/>
      <c r="E124" s="26"/>
      <c r="F124" s="42">
        <f>SUMIF(Table13456768[[Industry ]],A95,Table13456768[Market Value])</f>
        <v>0</v>
      </c>
      <c r="G124" s="43">
        <f>+F124/$F$109</f>
        <v>0</v>
      </c>
      <c r="H124" s="11"/>
    </row>
    <row r="125" spans="2:8" x14ac:dyDescent="0.25">
      <c r="C125" s="11" t="s">
        <v>270</v>
      </c>
      <c r="D125" s="11"/>
      <c r="E125" s="26"/>
      <c r="F125" s="42">
        <f>SUMIF($E$137:$E$144,C125,H137:H144)</f>
        <v>0</v>
      </c>
      <c r="G125" s="43">
        <f>+F125/$F$109</f>
        <v>0</v>
      </c>
      <c r="H125" s="11"/>
    </row>
    <row r="126" spans="2:8" x14ac:dyDescent="0.25">
      <c r="C126" s="11" t="s">
        <v>271</v>
      </c>
      <c r="D126" s="11"/>
      <c r="E126" s="26"/>
      <c r="F126" s="42">
        <f t="shared" ref="F126:F134" si="2">SUMIF($E$137:$E$144,C126,H138:H145)</f>
        <v>0</v>
      </c>
      <c r="G126" s="43">
        <f t="shared" ref="G126:G134" si="3">+F126/$F$109</f>
        <v>0</v>
      </c>
      <c r="H126" s="11"/>
    </row>
    <row r="127" spans="2:8" x14ac:dyDescent="0.25">
      <c r="C127" s="11" t="s">
        <v>272</v>
      </c>
      <c r="D127" s="11"/>
      <c r="E127" s="26"/>
      <c r="F127" s="42">
        <f t="shared" si="2"/>
        <v>0</v>
      </c>
      <c r="G127" s="43">
        <f t="shared" si="3"/>
        <v>0</v>
      </c>
      <c r="H127" s="11"/>
    </row>
    <row r="128" spans="2:8" x14ac:dyDescent="0.25">
      <c r="C128" s="11" t="s">
        <v>273</v>
      </c>
      <c r="D128" s="11"/>
      <c r="E128" s="26"/>
      <c r="F128" s="42">
        <f t="shared" si="2"/>
        <v>0</v>
      </c>
      <c r="G128" s="43">
        <f t="shared" si="3"/>
        <v>0</v>
      </c>
      <c r="H128" s="11"/>
    </row>
    <row r="129" spans="3:8" x14ac:dyDescent="0.25">
      <c r="C129" s="11" t="s">
        <v>274</v>
      </c>
      <c r="D129" s="11"/>
      <c r="E129" s="26"/>
      <c r="F129" s="42">
        <f t="shared" si="2"/>
        <v>0</v>
      </c>
      <c r="G129" s="43">
        <f t="shared" si="3"/>
        <v>0</v>
      </c>
      <c r="H129" s="11"/>
    </row>
    <row r="130" spans="3:8" x14ac:dyDescent="0.25">
      <c r="C130" s="11" t="s">
        <v>275</v>
      </c>
      <c r="D130" s="11"/>
      <c r="E130" s="26"/>
      <c r="F130" s="42">
        <f t="shared" si="2"/>
        <v>0</v>
      </c>
      <c r="G130" s="43">
        <f t="shared" si="3"/>
        <v>0</v>
      </c>
      <c r="H130" s="11"/>
    </row>
    <row r="131" spans="3:8" x14ac:dyDescent="0.25">
      <c r="C131" s="11" t="s">
        <v>276</v>
      </c>
      <c r="D131" s="11"/>
      <c r="E131" s="26"/>
      <c r="F131" s="42">
        <f t="shared" si="2"/>
        <v>0</v>
      </c>
      <c r="G131" s="43">
        <f t="shared" si="3"/>
        <v>0</v>
      </c>
      <c r="H131" s="11"/>
    </row>
    <row r="132" spans="3:8" x14ac:dyDescent="0.25">
      <c r="C132" s="11" t="s">
        <v>277</v>
      </c>
      <c r="D132" s="11"/>
      <c r="E132" s="26"/>
      <c r="F132" s="42">
        <f>SUMIF($E$137:$E$144,C132,H144:H151)</f>
        <v>0</v>
      </c>
      <c r="G132" s="43">
        <f t="shared" si="3"/>
        <v>0</v>
      </c>
      <c r="H132" s="11"/>
    </row>
    <row r="133" spans="3:8" x14ac:dyDescent="0.25">
      <c r="C133" s="11" t="s">
        <v>278</v>
      </c>
      <c r="D133" s="11"/>
      <c r="E133" s="26"/>
      <c r="F133" s="42">
        <f t="shared" si="2"/>
        <v>0</v>
      </c>
      <c r="G133" s="43">
        <f t="shared" si="3"/>
        <v>0</v>
      </c>
      <c r="H133" s="11"/>
    </row>
    <row r="134" spans="3:8" x14ac:dyDescent="0.25">
      <c r="C134" s="11" t="s">
        <v>279</v>
      </c>
      <c r="D134" s="11"/>
      <c r="E134" s="26"/>
      <c r="F134" s="42">
        <f t="shared" si="2"/>
        <v>0</v>
      </c>
      <c r="G134" s="43">
        <f t="shared" si="3"/>
        <v>0</v>
      </c>
      <c r="H134" s="11"/>
    </row>
    <row r="137" spans="3:8" x14ac:dyDescent="0.25">
      <c r="E137" s="11" t="s">
        <v>270</v>
      </c>
      <c r="F137" s="11" t="s">
        <v>280</v>
      </c>
      <c r="G137" s="1">
        <f t="shared" ref="G137:G144" si="4">SUMIF($H$7:$H$57,F137,$E$7:$E$57)</f>
        <v>0</v>
      </c>
      <c r="H137" s="1">
        <f t="shared" ref="H137:H144" si="5">SUMIF($H$7:$H$57,F137,$F$7:$F$57)</f>
        <v>0</v>
      </c>
    </row>
    <row r="138" spans="3:8" x14ac:dyDescent="0.25">
      <c r="E138" s="11" t="s">
        <v>270</v>
      </c>
      <c r="F138" s="11" t="s">
        <v>281</v>
      </c>
      <c r="G138" s="1">
        <f t="shared" si="4"/>
        <v>0</v>
      </c>
      <c r="H138" s="1">
        <f t="shared" si="5"/>
        <v>0</v>
      </c>
    </row>
    <row r="139" spans="3:8" x14ac:dyDescent="0.25">
      <c r="E139" s="11" t="s">
        <v>270</v>
      </c>
      <c r="F139" s="11" t="s">
        <v>282</v>
      </c>
      <c r="G139" s="1">
        <f t="shared" si="4"/>
        <v>0</v>
      </c>
      <c r="H139" s="1">
        <f t="shared" si="5"/>
        <v>0</v>
      </c>
    </row>
    <row r="140" spans="3:8" x14ac:dyDescent="0.25">
      <c r="E140" s="11" t="s">
        <v>272</v>
      </c>
      <c r="F140" s="11" t="s">
        <v>283</v>
      </c>
      <c r="G140" s="1">
        <f t="shared" si="4"/>
        <v>0</v>
      </c>
      <c r="H140" s="1">
        <f t="shared" si="5"/>
        <v>0</v>
      </c>
    </row>
    <row r="141" spans="3:8" x14ac:dyDescent="0.25">
      <c r="E141" s="11" t="s">
        <v>273</v>
      </c>
      <c r="F141" s="11" t="s">
        <v>284</v>
      </c>
      <c r="G141" s="1">
        <f t="shared" si="4"/>
        <v>0</v>
      </c>
      <c r="H141" s="1">
        <f t="shared" si="5"/>
        <v>0</v>
      </c>
    </row>
    <row r="142" spans="3:8" x14ac:dyDescent="0.25">
      <c r="E142" s="11" t="s">
        <v>270</v>
      </c>
      <c r="F142" s="11" t="s">
        <v>285</v>
      </c>
      <c r="G142" s="1">
        <f t="shared" si="4"/>
        <v>0</v>
      </c>
      <c r="H142" s="1">
        <f t="shared" si="5"/>
        <v>0</v>
      </c>
    </row>
    <row r="143" spans="3:8" x14ac:dyDescent="0.25">
      <c r="E143" s="11" t="s">
        <v>273</v>
      </c>
      <c r="F143" s="11" t="s">
        <v>286</v>
      </c>
      <c r="G143" s="1">
        <f t="shared" si="4"/>
        <v>0</v>
      </c>
      <c r="H143" s="1">
        <f t="shared" si="5"/>
        <v>0</v>
      </c>
    </row>
    <row r="144" spans="3:8" x14ac:dyDescent="0.25">
      <c r="E144" s="11" t="s">
        <v>270</v>
      </c>
      <c r="F144" s="11" t="s">
        <v>287</v>
      </c>
      <c r="G144" s="1">
        <f t="shared" si="4"/>
        <v>0</v>
      </c>
      <c r="H144" s="1">
        <f t="shared" si="5"/>
        <v>0</v>
      </c>
    </row>
    <row r="145" spans="7:8" x14ac:dyDescent="0.25">
      <c r="G145" s="1" t="s">
        <v>288</v>
      </c>
      <c r="H145" s="1" t="s">
        <v>288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Port_Tax Saver</vt:lpstr>
      <vt:lpstr>'Port_Tax Saver'!Print_Area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2025-03-04T04:57:59Z</dcterms:created>
  <dcterms:modified xsi:type="dcterms:W3CDTF">2025-03-04T04:58:13Z</dcterms:modified>
</cp:coreProperties>
</file>